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64011"/>
  <bookViews>
    <workbookView xWindow="0" yWindow="0" windowWidth="23040" windowHeight="8505"/>
  </bookViews>
  <sheets>
    <sheet name="変更履歴" sheetId="10" r:id="rId1"/>
    <sheet name="テナント設定" sheetId="8" r:id="rId2"/>
  </sheets>
  <definedNames>
    <definedName name="_xlnm._FilterDatabase" localSheetId="1" hidden="1">テナント設定!$A$3:$L$42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8" l="1"/>
  <c r="K4" i="8"/>
  <c r="K16" i="8"/>
  <c r="L11" i="8"/>
  <c r="L16" i="8"/>
  <c r="K11" i="8" l="1"/>
  <c r="P15" i="8" l="1"/>
  <c r="P14" i="8" l="1"/>
  <c r="P13" i="8" l="1"/>
</calcChain>
</file>

<file path=xl/sharedStrings.xml><?xml version="1.0" encoding="utf-8"?>
<sst xmlns="http://schemas.openxmlformats.org/spreadsheetml/2006/main" count="216" uniqueCount="159">
  <si>
    <t>備考</t>
    <rPh sb="0" eb="2">
      <t>ビコウ</t>
    </rPh>
    <phoneticPr fontId="1"/>
  </si>
  <si>
    <t>billcycle.json</t>
    <phoneticPr fontId="1"/>
  </si>
  <si>
    <t>targets/targets.json</t>
    <phoneticPr fontId="1"/>
  </si>
  <si>
    <t>情報名</t>
    <rPh sb="0" eb="2">
      <t>ジョウホウ</t>
    </rPh>
    <rPh sb="2" eb="3">
      <t>メイ</t>
    </rPh>
    <phoneticPr fontId="1"/>
  </si>
  <si>
    <t>テンプレート定義（請求書）</t>
    <rPh sb="6" eb="8">
      <t>テイギ</t>
    </rPh>
    <rPh sb="9" eb="12">
      <t>セイキュウショ</t>
    </rPh>
    <phoneticPr fontId="1"/>
  </si>
  <si>
    <t>テンプレート定義（見積書）</t>
    <rPh sb="6" eb="8">
      <t>テイギ</t>
    </rPh>
    <rPh sb="9" eb="12">
      <t>ミツモリショ</t>
    </rPh>
    <phoneticPr fontId="1"/>
  </si>
  <si>
    <t>テンプレート定義（申込内容確認書）</t>
    <rPh sb="6" eb="8">
      <t>テイギ</t>
    </rPh>
    <rPh sb="9" eb="11">
      <t>モウシコミ</t>
    </rPh>
    <rPh sb="11" eb="13">
      <t>ナイヨウ</t>
    </rPh>
    <rPh sb="13" eb="15">
      <t>カクニン</t>
    </rPh>
    <rPh sb="15" eb="16">
      <t>ショ</t>
    </rPh>
    <phoneticPr fontId="1"/>
  </si>
  <si>
    <t>提供サービス</t>
    <rPh sb="0" eb="2">
      <t>テイキョウ</t>
    </rPh>
    <phoneticPr fontId="1"/>
  </si>
  <si>
    <t>小売商品</t>
    <rPh sb="0" eb="2">
      <t>コウリ</t>
    </rPh>
    <rPh sb="2" eb="4">
      <t>ショウヒン</t>
    </rPh>
    <phoneticPr fontId="1"/>
  </si>
  <si>
    <t>subscriptions</t>
  </si>
  <si>
    <t>消費税定義</t>
    <rPh sb="0" eb="3">
      <t>ショウヒゼイ</t>
    </rPh>
    <rPh sb="3" eb="5">
      <t>テイギ</t>
    </rPh>
    <phoneticPr fontId="1"/>
  </si>
  <si>
    <t>taxTypes/taxes.json</t>
    <phoneticPr fontId="1"/>
  </si>
  <si>
    <t>卸商品</t>
    <rPh sb="0" eb="1">
      <t>オロシ</t>
    </rPh>
    <rPh sb="1" eb="3">
      <t>ショウヒン</t>
    </rPh>
    <phoneticPr fontId="1"/>
  </si>
  <si>
    <t>ビジネスルール定義</t>
    <rPh sb="7" eb="9">
      <t>テイギ</t>
    </rPh>
    <phoneticPr fontId="1"/>
  </si>
  <si>
    <t>分類</t>
    <rPh sb="0" eb="2">
      <t>ブンルイ</t>
    </rPh>
    <phoneticPr fontId="1"/>
  </si>
  <si>
    <t>料金サイクル情報</t>
    <rPh sb="0" eb="2">
      <t>リョウキン</t>
    </rPh>
    <rPh sb="6" eb="8">
      <t>ジョウホウ</t>
    </rPh>
    <phoneticPr fontId="1"/>
  </si>
  <si>
    <t>API設定
（テナント作成時デフォルト設定ファイル）</t>
    <rPh sb="3" eb="5">
      <t>セッテイ</t>
    </rPh>
    <rPh sb="11" eb="13">
      <t>サクセイ</t>
    </rPh>
    <rPh sb="13" eb="14">
      <t>ジ</t>
    </rPh>
    <rPh sb="19" eb="21">
      <t>セッテイ</t>
    </rPh>
    <phoneticPr fontId="1"/>
  </si>
  <si>
    <t>設定項目</t>
    <rPh sb="0" eb="2">
      <t>セッテイ</t>
    </rPh>
    <rPh sb="2" eb="4">
      <t>コウモク</t>
    </rPh>
    <phoneticPr fontId="1"/>
  </si>
  <si>
    <t>サービス</t>
    <phoneticPr fontId="1"/>
  </si>
  <si>
    <t>商品</t>
    <rPh sb="0" eb="2">
      <t>ショウヒン</t>
    </rPh>
    <phoneticPr fontId="1"/>
  </si>
  <si>
    <t>消費税計算設定</t>
    <rPh sb="0" eb="3">
      <t>ショウヒゼイ</t>
    </rPh>
    <rPh sb="3" eb="5">
      <t>ケイサン</t>
    </rPh>
    <rPh sb="5" eb="7">
      <t>セッテイ</t>
    </rPh>
    <phoneticPr fontId="1"/>
  </si>
  <si>
    <t>消費税</t>
    <rPh sb="0" eb="3">
      <t>ショウヒゼイ</t>
    </rPh>
    <phoneticPr fontId="1"/>
  </si>
  <si>
    <t>消費税計算順序</t>
    <rPh sb="0" eb="3">
      <t>ショウヒゼイ</t>
    </rPh>
    <rPh sb="3" eb="5">
      <t>ケイサン</t>
    </rPh>
    <rPh sb="5" eb="7">
      <t>ジュンジョ</t>
    </rPh>
    <phoneticPr fontId="1"/>
  </si>
  <si>
    <t>テンプレート定義</t>
    <rPh sb="6" eb="8">
      <t>テイギ</t>
    </rPh>
    <phoneticPr fontId="1"/>
  </si>
  <si>
    <t>料金設定</t>
    <rPh sb="0" eb="2">
      <t>リョウキン</t>
    </rPh>
    <rPh sb="2" eb="4">
      <t>セッテイ</t>
    </rPh>
    <phoneticPr fontId="1"/>
  </si>
  <si>
    <t>外部連携情報</t>
    <rPh sb="0" eb="2">
      <t>ガイブ</t>
    </rPh>
    <rPh sb="2" eb="4">
      <t>レンケイ</t>
    </rPh>
    <rPh sb="4" eb="6">
      <t>ジョウホウ</t>
    </rPh>
    <phoneticPr fontId="1"/>
  </si>
  <si>
    <t>以下から設定
・各商品の税計算後、合計処理
・各商品の合計後、税計算処理</t>
    <rPh sb="0" eb="2">
      <t>イカ</t>
    </rPh>
    <rPh sb="4" eb="6">
      <t>セッテイ</t>
    </rPh>
    <rPh sb="8" eb="11">
      <t>カクショウヒン</t>
    </rPh>
    <rPh sb="12" eb="13">
      <t>ゼイ</t>
    </rPh>
    <rPh sb="13" eb="15">
      <t>ケイサン</t>
    </rPh>
    <rPh sb="15" eb="16">
      <t>アト</t>
    </rPh>
    <rPh sb="17" eb="19">
      <t>ゴウケイ</t>
    </rPh>
    <rPh sb="19" eb="21">
      <t>ショリ</t>
    </rPh>
    <rPh sb="23" eb="26">
      <t>カクショウヒン</t>
    </rPh>
    <rPh sb="27" eb="29">
      <t>ゴウケイ</t>
    </rPh>
    <rPh sb="29" eb="30">
      <t>アト</t>
    </rPh>
    <rPh sb="31" eb="32">
      <t>ゼイ</t>
    </rPh>
    <rPh sb="32" eb="34">
      <t>ケイサン</t>
    </rPh>
    <rPh sb="34" eb="36">
      <t>ショリ</t>
    </rPh>
    <phoneticPr fontId="1"/>
  </si>
  <si>
    <t>以下から設定
・切り捨て
・四捨五入
・切り上げ</t>
    <rPh sb="8" eb="9">
      <t>キ</t>
    </rPh>
    <rPh sb="10" eb="11">
      <t>ス</t>
    </rPh>
    <rPh sb="14" eb="18">
      <t>シシャゴニュウ</t>
    </rPh>
    <rPh sb="20" eb="21">
      <t>キ</t>
    </rPh>
    <rPh sb="22" eb="23">
      <t>ア</t>
    </rPh>
    <phoneticPr fontId="1"/>
  </si>
  <si>
    <t>設定方針</t>
    <rPh sb="0" eb="2">
      <t>セッテイ</t>
    </rPh>
    <rPh sb="2" eb="4">
      <t>ホウシン</t>
    </rPh>
    <phoneticPr fontId="1"/>
  </si>
  <si>
    <t>設定例</t>
    <rPh sb="0" eb="2">
      <t>セッテイ</t>
    </rPh>
    <rPh sb="2" eb="3">
      <t>レイ</t>
    </rPh>
    <phoneticPr fontId="1"/>
  </si>
  <si>
    <t>切り捨て</t>
    <rPh sb="0" eb="1">
      <t>キ</t>
    </rPh>
    <rPh sb="2" eb="3">
      <t>ス</t>
    </rPh>
    <phoneticPr fontId="1"/>
  </si>
  <si>
    <t>個数を記載してください</t>
    <rPh sb="0" eb="2">
      <t>コスウ</t>
    </rPh>
    <rPh sb="3" eb="5">
      <t>キサイ</t>
    </rPh>
    <phoneticPr fontId="1"/>
  </si>
  <si>
    <t>（要件に応じて当社にて記載）</t>
    <rPh sb="1" eb="3">
      <t>ヨウケン</t>
    </rPh>
    <rPh sb="4" eb="5">
      <t>オウ</t>
    </rPh>
    <rPh sb="7" eb="9">
      <t>トウシャ</t>
    </rPh>
    <rPh sb="11" eb="13">
      <t>キサイ</t>
    </rPh>
    <phoneticPr fontId="1"/>
  </si>
  <si>
    <t>（請求書テンプレートをご提示ください）</t>
    <rPh sb="1" eb="4">
      <t>セイキュウショ</t>
    </rPh>
    <rPh sb="12" eb="14">
      <t>テイジ</t>
    </rPh>
    <phoneticPr fontId="1"/>
  </si>
  <si>
    <t>当社利用項目</t>
    <rPh sb="0" eb="2">
      <t>トウシャ</t>
    </rPh>
    <rPh sb="2" eb="4">
      <t>リヨウ</t>
    </rPh>
    <rPh sb="4" eb="6">
      <t>コウモク</t>
    </rPh>
    <phoneticPr fontId="1"/>
  </si>
  <si>
    <t>設定内容</t>
    <rPh sb="0" eb="2">
      <t>セッテイ</t>
    </rPh>
    <rPh sb="2" eb="4">
      <t>ナイヨウ</t>
    </rPh>
    <phoneticPr fontId="1"/>
  </si>
  <si>
    <t>テナント①</t>
    <phoneticPr fontId="1"/>
  </si>
  <si>
    <t>テナント②</t>
    <phoneticPr fontId="1"/>
  </si>
  <si>
    <t>接続先システムのURLを記載してください</t>
    <rPh sb="0" eb="2">
      <t>セツゾク</t>
    </rPh>
    <rPh sb="2" eb="3">
      <t>サキ</t>
    </rPh>
    <rPh sb="12" eb="14">
      <t>キサイ</t>
    </rPh>
    <phoneticPr fontId="1"/>
  </si>
  <si>
    <t>1個</t>
    <rPh sb="1" eb="2">
      <t>コ</t>
    </rPh>
    <phoneticPr fontId="1"/>
  </si>
  <si>
    <t>プロビジョニング先の外部連携先のサーバ情報</t>
    <rPh sb="8" eb="9">
      <t>サキ</t>
    </rPh>
    <rPh sb="10" eb="12">
      <t>ガイブ</t>
    </rPh>
    <rPh sb="12" eb="14">
      <t>レンケイ</t>
    </rPh>
    <rPh sb="14" eb="15">
      <t>サキ</t>
    </rPh>
    <rPh sb="19" eb="21">
      <t>ジョウホウ</t>
    </rPh>
    <phoneticPr fontId="1"/>
  </si>
  <si>
    <t>イベントの定義</t>
    <rPh sb="5" eb="7">
      <t>テイギ</t>
    </rPh>
    <phoneticPr fontId="1"/>
  </si>
  <si>
    <t>メール送信の定義</t>
    <rPh sb="3" eb="5">
      <t>ソウシン</t>
    </rPh>
    <rPh sb="6" eb="8">
      <t>テイギ</t>
    </rPh>
    <phoneticPr fontId="1"/>
  </si>
  <si>
    <t>毎月１日開始</t>
  </si>
  <si>
    <t>項目</t>
    <rPh sb="0" eb="2">
      <t>コウモク</t>
    </rPh>
    <phoneticPr fontId="1"/>
  </si>
  <si>
    <t>内容</t>
    <rPh sb="0" eb="2">
      <t>ナイヨウ</t>
    </rPh>
    <phoneticPr fontId="1"/>
  </si>
  <si>
    <t>{</t>
    <phoneticPr fontId="1"/>
  </si>
  <si>
    <t>Y</t>
    <phoneticPr fontId="1"/>
  </si>
  <si>
    <t>消費税適用</t>
    <rPh sb="0" eb="3">
      <t>ショウヒゼイ</t>
    </rPh>
    <rPh sb="3" eb="5">
      <t>テキヨウ</t>
    </rPh>
    <phoneticPr fontId="1"/>
  </si>
  <si>
    <t>"name":</t>
    <phoneticPr fontId="1"/>
  </si>
  <si>
    <t>"billingDateShift":</t>
    <phoneticPr fontId="1"/>
  </si>
  <si>
    <t>"locked":</t>
    <phoneticPr fontId="1"/>
  </si>
  <si>
    <t>"description":</t>
    <phoneticPr fontId="1"/>
  </si>
  <si>
    <t>"frequency":</t>
    <phoneticPr fontId="1"/>
  </si>
  <si>
    <t>"tags":</t>
    <phoneticPr fontId="1"/>
  </si>
  <si>
    <t>"displayOrder":</t>
    <phoneticPr fontId="1"/>
  </si>
  <si>
    <t>"rate":</t>
    <phoneticPr fontId="1"/>
  </si>
  <si>
    <t>"list":[</t>
    <phoneticPr fontId="1"/>
  </si>
  <si>
    <t>,</t>
    <phoneticPr fontId="1"/>
  </si>
  <si>
    <t>[</t>
    <phoneticPr fontId="1"/>
  </si>
  <si>
    <t>]</t>
    <phoneticPr fontId="1"/>
  </si>
  <si>
    <t>}</t>
    <phoneticPr fontId="1"/>
  </si>
  <si>
    <t>"</t>
    <phoneticPr fontId="1"/>
  </si>
  <si>
    <t>"start":</t>
    <phoneticPr fontId="1"/>
  </si>
  <si>
    <t xml:space="preserve">"dueDateShift": </t>
    <phoneticPr fontId="1"/>
  </si>
  <si>
    <t>名前</t>
    <rPh sb="0" eb="2">
      <t>ナマエ</t>
    </rPh>
    <phoneticPr fontId="1"/>
  </si>
  <si>
    <t>説明</t>
    <rPh sb="0" eb="2">
      <t>セツメイ</t>
    </rPh>
    <phoneticPr fontId="1"/>
  </si>
  <si>
    <t>消費税開始日</t>
    <rPh sb="0" eb="3">
      <t>ショウヒゼイ</t>
    </rPh>
    <rPh sb="3" eb="6">
      <t>カイシビ</t>
    </rPh>
    <phoneticPr fontId="1"/>
  </si>
  <si>
    <t>"validFor":</t>
    <phoneticPr fontId="1"/>
  </si>
  <si>
    <t>2019-10-01T00:00:00Z</t>
    <phoneticPr fontId="1"/>
  </si>
  <si>
    <t>N</t>
    <phoneticPr fontId="1"/>
  </si>
  <si>
    <t>消費税適用外</t>
    <rPh sb="0" eb="3">
      <t>ショウヒゼイ</t>
    </rPh>
    <rPh sb="3" eb="5">
      <t>テキヨウ</t>
    </rPh>
    <rPh sb="5" eb="6">
      <t>ガイ</t>
    </rPh>
    <phoneticPr fontId="1"/>
  </si>
  <si>
    <t>N・0％・消費税適用外</t>
    <phoneticPr fontId="1"/>
  </si>
  <si>
    <t>R・8％・軽減税率適用</t>
    <phoneticPr fontId="1"/>
  </si>
  <si>
    <t>rates</t>
    <phoneticPr fontId="1"/>
  </si>
  <si>
    <t>:[</t>
    <phoneticPr fontId="1"/>
  </si>
  <si>
    <t>:{</t>
    <phoneticPr fontId="1"/>
  </si>
  <si>
    <t>FE</t>
    <phoneticPr fontId="1"/>
  </si>
  <si>
    <t>"url":</t>
    <phoneticPr fontId="1"/>
  </si>
  <si>
    <t>"uniqueRequestIdHeader":</t>
    <phoneticPr fontId="1"/>
  </si>
  <si>
    <t>"authenticationType":</t>
    <phoneticPr fontId="1"/>
  </si>
  <si>
    <t>"headers":</t>
    <phoneticPr fontId="1"/>
  </si>
  <si>
    <t>ヘッダー</t>
    <phoneticPr fontId="1"/>
  </si>
  <si>
    <t>表示順</t>
    <rPh sb="0" eb="2">
      <t>ヒョウジ</t>
    </rPh>
    <rPh sb="2" eb="3">
      <t>ジュン</t>
    </rPh>
    <phoneticPr fontId="1"/>
  </si>
  <si>
    <t>説明</t>
    <rPh sb="0" eb="2">
      <t>セツメイ</t>
    </rPh>
    <phoneticPr fontId="1"/>
  </si>
  <si>
    <t>『Y・10％・消費税適用』</t>
    <rPh sb="7" eb="10">
      <t>ショウヒゼイ</t>
    </rPh>
    <rPh sb="10" eb="12">
      <t>テキヨウ</t>
    </rPh>
    <phoneticPr fontId="1"/>
  </si>
  <si>
    <t>『N・0％・消費税適用外』</t>
    <phoneticPr fontId="1"/>
  </si>
  <si>
    <t>『R・8％・軽減税率適用』</t>
    <phoneticPr fontId="1"/>
  </si>
  <si>
    <t>TRUE/FALSE</t>
    <phoneticPr fontId="1"/>
  </si>
  <si>
    <t>タグ</t>
    <phoneticPr fontId="1"/>
  </si>
  <si>
    <t>料金サイクル開始日</t>
    <phoneticPr fontId="1"/>
  </si>
  <si>
    <t>ロック</t>
    <phoneticPr fontId="1"/>
  </si>
  <si>
    <t>説明</t>
    <phoneticPr fontId="1"/>
  </si>
  <si>
    <t>周期</t>
    <phoneticPr fontId="1"/>
  </si>
  <si>
    <t>支払猶予期間</t>
    <phoneticPr fontId="1"/>
  </si>
  <si>
    <t>小文字で入力してください（true,falseの前に ' を付ける）</t>
    <rPh sb="0" eb="3">
      <t>コモジ</t>
    </rPh>
    <rPh sb="4" eb="6">
      <t>ニュウリョク</t>
    </rPh>
    <rPh sb="24" eb="25">
      <t>マエ</t>
    </rPh>
    <rPh sb="30" eb="31">
      <t>ツ</t>
    </rPh>
    <phoneticPr fontId="1"/>
  </si>
  <si>
    <t>Y・10％・消費税適用</t>
    <phoneticPr fontId="1"/>
  </si>
  <si>
    <t>R</t>
    <phoneticPr fontId="1"/>
  </si>
  <si>
    <t>軽減税率適用</t>
    <rPh sb="0" eb="2">
      <t>ケイゲン</t>
    </rPh>
    <rPh sb="2" eb="4">
      <t>ゼイリツ</t>
    </rPh>
    <rPh sb="4" eb="6">
      <t>テキヨウ</t>
    </rPh>
    <phoneticPr fontId="1"/>
  </si>
  <si>
    <t>1999-01-01T00:00:00Z</t>
    <phoneticPr fontId="1"/>
  </si>
  <si>
    <t>認証タイプ</t>
    <rPh sb="0" eb="2">
      <t>ニンショウ</t>
    </rPh>
    <phoneticPr fontId="1"/>
  </si>
  <si>
    <t>ユーザー名</t>
    <rPh sb="4" eb="5">
      <t>メイ</t>
    </rPh>
    <phoneticPr fontId="1"/>
  </si>
  <si>
    <t>パスワード</t>
    <phoneticPr fontId="1"/>
  </si>
  <si>
    <t>basic認証</t>
    <rPh sb="5" eb="7">
      <t>ニンショウ</t>
    </rPh>
    <phoneticPr fontId="1"/>
  </si>
  <si>
    <t>clientCertificate認証</t>
    <phoneticPr fontId="1"/>
  </si>
  <si>
    <t>oauth2認証</t>
    <phoneticPr fontId="1"/>
  </si>
  <si>
    <t>証明書名</t>
    <rPh sb="0" eb="3">
      <t>ショウメイショ</t>
    </rPh>
    <rPh sb="3" eb="4">
      <t>メイ</t>
    </rPh>
    <phoneticPr fontId="1"/>
  </si>
  <si>
    <t>サーバー名</t>
    <rPh sb="4" eb="5">
      <t>メイ</t>
    </rPh>
    <phoneticPr fontId="1"/>
  </si>
  <si>
    <t>script</t>
    <phoneticPr fontId="1"/>
  </si>
  <si>
    <t>scriptscript</t>
    <phoneticPr fontId="1"/>
  </si>
  <si>
    <t>アクセスパスワード</t>
    <phoneticPr fontId="1"/>
  </si>
  <si>
    <t>秘密鍵復号のためのパスワード</t>
    <rPh sb="0" eb="2">
      <t>ヒミツ</t>
    </rPh>
    <rPh sb="2" eb="3">
      <t>カギ</t>
    </rPh>
    <rPh sb="3" eb="5">
      <t>フクゴウ</t>
    </rPh>
    <phoneticPr fontId="1"/>
  </si>
  <si>
    <t>タイプ</t>
    <phoneticPr fontId="1"/>
  </si>
  <si>
    <t>クライアントID</t>
    <phoneticPr fontId="1"/>
  </si>
  <si>
    <t>アクセスシークレット</t>
    <phoneticPr fontId="1"/>
  </si>
  <si>
    <t>URL（Keycloakインスタンスの）</t>
    <phoneticPr fontId="1"/>
  </si>
  <si>
    <t>レルム</t>
    <phoneticPr fontId="1"/>
  </si>
  <si>
    <t>リクエストヘッダー</t>
    <phoneticPr fontId="1"/>
  </si>
  <si>
    <t>basic / clientCertificate / oauth2</t>
    <phoneticPr fontId="1"/>
  </si>
  <si>
    <t>S01_BASIC</t>
    <phoneticPr fontId="1"/>
  </si>
  <si>
    <t>billcycle</t>
    <phoneticPr fontId="1"/>
  </si>
  <si>
    <t>taxes</t>
    <phoneticPr fontId="1"/>
  </si>
  <si>
    <t>targets</t>
    <phoneticPr fontId="1"/>
  </si>
  <si>
    <t>DEMO</t>
    <phoneticPr fontId="1"/>
  </si>
  <si>
    <t>"corp": "p1=NEWIT001&amp;cnt=1&amp;d=ce278e063071cded98827803ece1b2fb5408da53723cb105450816b67bf36c48"</t>
    <phoneticPr fontId="1"/>
  </si>
  <si>
    <t>〇</t>
    <phoneticPr fontId="1"/>
  </si>
  <si>
    <t>設定例のように『"』を付けてご入力お願いします。</t>
    <rPh sb="0" eb="2">
      <t>セッテイ</t>
    </rPh>
    <rPh sb="2" eb="3">
      <t>レイ</t>
    </rPh>
    <rPh sb="11" eb="12">
      <t>ツ</t>
    </rPh>
    <rPh sb="15" eb="17">
      <t>ニュウリョク</t>
    </rPh>
    <rPh sb="18" eb="19">
      <t>ネガ</t>
    </rPh>
    <phoneticPr fontId="1"/>
  </si>
  <si>
    <t>"user":</t>
    <phoneticPr fontId="1"/>
  </si>
  <si>
    <t>"password":</t>
    <phoneticPr fontId="1"/>
  </si>
  <si>
    <t>"grantType":</t>
    <phoneticPr fontId="1"/>
  </si>
  <si>
    <t>"clientId":</t>
    <phoneticPr fontId="1"/>
  </si>
  <si>
    <t>"accessSecret":</t>
    <phoneticPr fontId="1"/>
  </si>
  <si>
    <t>"authenticationServerUrl":</t>
    <phoneticPr fontId="1"/>
  </si>
  <si>
    <t>"realm":</t>
    <phoneticPr fontId="1"/>
  </si>
  <si>
    <t>"basicAuthentication":</t>
    <phoneticPr fontId="1"/>
  </si>
  <si>
    <t>"clientCertificateAlias":</t>
    <phoneticPr fontId="1"/>
  </si>
  <si>
    <t>"serverCertificateAlias":</t>
    <phoneticPr fontId="1"/>
  </si>
  <si>
    <t>"keyStorePassword":</t>
    <phoneticPr fontId="1"/>
  </si>
  <si>
    <t>"privateKeyPassword":</t>
    <phoneticPr fontId="1"/>
  </si>
  <si>
    <t>"clientCertificateAuthentication":</t>
    <phoneticPr fontId="1"/>
  </si>
  <si>
    <t>"oauth2Authentication":</t>
    <phoneticPr fontId="1"/>
  </si>
  <si>
    <t>&lt;変更履歴&gt;</t>
    <phoneticPr fontId="1"/>
  </si>
  <si>
    <t>Ver</t>
    <phoneticPr fontId="1"/>
  </si>
  <si>
    <t>更新日</t>
    <rPh sb="0" eb="3">
      <t>コウシンビ</t>
    </rPh>
    <phoneticPr fontId="1"/>
  </si>
  <si>
    <t>更新日シート</t>
    <rPh sb="0" eb="2">
      <t>コウシン</t>
    </rPh>
    <rPh sb="2" eb="3">
      <t>ビ</t>
    </rPh>
    <phoneticPr fontId="1"/>
  </si>
  <si>
    <t>更新内容</t>
    <rPh sb="0" eb="2">
      <t>コウシン</t>
    </rPh>
    <rPh sb="2" eb="4">
      <t>ナイヨウ</t>
    </rPh>
    <phoneticPr fontId="1"/>
  </si>
  <si>
    <t>1.0</t>
    <phoneticPr fontId="1"/>
  </si>
  <si>
    <t>-</t>
    <phoneticPr fontId="1"/>
  </si>
  <si>
    <t>新規作成</t>
    <rPh sb="0" eb="2">
      <t>シンキ</t>
    </rPh>
    <rPh sb="2" eb="4">
      <t>サクセイ</t>
    </rPh>
    <phoneticPr fontId="1"/>
  </si>
  <si>
    <t>テナント設定</t>
    <phoneticPr fontId="1"/>
  </si>
  <si>
    <t>billcycle.json出力の為、項目細分化と計算式の追加
taxTypes/taxes.json出力の為、項目細分化と計算式の追加
targets/targets.json出力の為、項目細分化と計算式の追加</t>
    <rPh sb="14" eb="16">
      <t>シュツリョク</t>
    </rPh>
    <rPh sb="54" eb="55">
      <t>タメ</t>
    </rPh>
    <rPh sb="92" eb="93">
      <t>タメ</t>
    </rPh>
    <rPh sb="94" eb="96">
      <t>コウモク</t>
    </rPh>
    <rPh sb="96" eb="99">
      <t>サイブンカ</t>
    </rPh>
    <rPh sb="100" eb="102">
      <t>ケイサン</t>
    </rPh>
    <phoneticPr fontId="1"/>
  </si>
  <si>
    <t>http://xxxxx</t>
    <phoneticPr fontId="1"/>
  </si>
  <si>
    <t>basic / clientCertificate / oauth2のいずれかを指定</t>
    <rPh sb="40" eb="42">
      <t>シテイ</t>
    </rPh>
    <phoneticPr fontId="1"/>
  </si>
  <si>
    <t>billcycle.json出力の為、計算式の修正</t>
    <rPh sb="14" eb="16">
      <t>シュツリョク</t>
    </rPh>
    <rPh sb="17" eb="18">
      <t>タメ</t>
    </rPh>
    <rPh sb="19" eb="22">
      <t>ケイサンシキ</t>
    </rPh>
    <rPh sb="23" eb="25">
      <t>シュウセイ</t>
    </rPh>
    <phoneticPr fontId="1"/>
  </si>
  <si>
    <t>テナント1json</t>
    <phoneticPr fontId="1"/>
  </si>
  <si>
    <t>テナント2json</t>
    <phoneticPr fontId="1"/>
  </si>
  <si>
    <t>←ここをコピー</t>
    <phoneticPr fontId="1"/>
  </si>
  <si>
    <t>各商品の合計後、税計算処理</t>
    <phoneticPr fontId="1"/>
  </si>
  <si>
    <t>テナント②を出力できるように修正</t>
    <rPh sb="6" eb="8">
      <t>シュツリョク</t>
    </rPh>
    <rPh sb="14" eb="16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</si>
</sst>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Arial"/>
      <family val="2"/>
    </font>
    <font>
      <b/>
      <sz val="1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0"/>
  </cellStyleXfs>
  <cellXfs count="77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2" fillId="3" borderId="9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8" fillId="0" borderId="4" xfId="0" applyFont="1" applyBorder="1"/>
    <xf numFmtId="0" fontId="9" fillId="0" borderId="1" xfId="0" applyFont="1" applyBorder="1"/>
    <xf numFmtId="0" fontId="12" fillId="0" borderId="0" xfId="3" applyFont="1"/>
    <xf numFmtId="0" fontId="13" fillId="11" borderId="1" xfId="3" applyFont="1" applyFill="1" applyBorder="1" applyAlignment="1" applyProtection="1">
      <alignment horizontal="center" vertical="center" wrapText="1" readingOrder="1"/>
    </xf>
    <xf numFmtId="0" fontId="14" fillId="0" borderId="1" xfId="3" quotePrefix="1" applyFont="1" applyBorder="1" applyAlignment="1">
      <alignment horizontal="center"/>
    </xf>
    <xf numFmtId="14" fontId="14" fillId="0" borderId="1" xfId="3" applyNumberFormat="1" applyFont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14" fillId="0" borderId="1" xfId="3" applyFont="1" applyBorder="1" applyAlignment="1">
      <alignment horizontal="center" vertical="top"/>
    </xf>
    <xf numFmtId="14" fontId="14" fillId="0" borderId="1" xfId="3" applyNumberFormat="1" applyFont="1" applyBorder="1" applyAlignment="1">
      <alignment horizontal="center" vertical="top"/>
    </xf>
    <xf numFmtId="0" fontId="14" fillId="0" borderId="1" xfId="3" applyFont="1" applyBorder="1" applyAlignment="1">
      <alignment vertical="top" wrapText="1"/>
    </xf>
    <xf numFmtId="0" fontId="8" fillId="3" borderId="0" xfId="0" applyFont="1" applyFill="1"/>
    <xf numFmtId="0" fontId="8" fillId="3" borderId="0" xfId="0" applyFont="1" applyFill="1" applyBorder="1"/>
    <xf numFmtId="0" fontId="15" fillId="0" borderId="1" xfId="0" applyFont="1" applyFill="1" applyBorder="1" applyAlignment="1">
      <alignment vertical="top" wrapText="1"/>
    </xf>
    <xf numFmtId="0" fontId="8" fillId="10" borderId="1" xfId="0" applyFont="1" applyFill="1" applyBorder="1"/>
    <xf numFmtId="0" fontId="8" fillId="0" borderId="1" xfId="0" applyFont="1" applyFill="1" applyBorder="1" applyAlignment="1"/>
    <xf numFmtId="0" fontId="8" fillId="0" borderId="0" xfId="0" applyFont="1"/>
    <xf numFmtId="0" fontId="8" fillId="8" borderId="1" xfId="0" applyFont="1" applyFill="1" applyBorder="1"/>
    <xf numFmtId="0" fontId="8" fillId="0" borderId="5" xfId="0" applyFont="1" applyBorder="1"/>
    <xf numFmtId="0" fontId="8" fillId="0" borderId="8" xfId="0" applyFont="1" applyBorder="1"/>
    <xf numFmtId="0" fontId="12" fillId="0" borderId="1" xfId="3" applyFont="1" applyBorder="1"/>
    <xf numFmtId="14" fontId="12" fillId="0" borderId="1" xfId="3" applyNumberFormat="1" applyFont="1" applyBorder="1"/>
    <xf numFmtId="0" fontId="5" fillId="9" borderId="4" xfId="0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5" fillId="7" borderId="5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quotePrefix="1" applyFont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vertical="top"/>
      <protection locked="0"/>
    </xf>
    <xf numFmtId="0" fontId="8" fillId="6" borderId="1" xfId="0" applyFont="1" applyFill="1" applyBorder="1" applyProtection="1">
      <protection locked="0"/>
    </xf>
    <xf numFmtId="0" fontId="16" fillId="6" borderId="1" xfId="2" applyFont="1" applyFill="1" applyBorder="1" applyProtection="1">
      <protection locked="0"/>
    </xf>
    <xf numFmtId="0" fontId="8" fillId="0" borderId="4" xfId="0" applyFont="1" applyBorder="1" applyProtection="1">
      <protection locked="0"/>
    </xf>
    <xf numFmtId="0" fontId="2" fillId="0" borderId="0" xfId="0" applyFont="1" applyFill="1" applyAlignment="1" applyProtection="1">
      <alignment vertical="top" wrapText="1"/>
      <protection locked="0"/>
    </xf>
  </cellXfs>
  <cellStyles count="4">
    <cellStyle name="ハイパーリンク" xfId="2" builtinId="8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colors>
    <mruColors>
      <color rgb="FFFF0000"/>
      <color rgb="FF333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Normal="100" workbookViewId="0"/>
  </sheetViews>
  <sheetFormatPr defaultRowHeight="12"/>
  <cols>
    <col min="1" max="1" width="2.25" style="24" customWidth="1"/>
    <col min="2" max="2" width="6" style="24" customWidth="1"/>
    <col min="3" max="3" width="9.75" style="24" bestFit="1" customWidth="1"/>
    <col min="4" max="4" width="19.875" style="24" customWidth="1"/>
    <col min="5" max="5" width="69.75" style="24" customWidth="1"/>
    <col min="6" max="16384" width="9" style="24"/>
  </cols>
  <sheetData>
    <row r="1" spans="1:5">
      <c r="A1" s="24" t="s">
        <v>141</v>
      </c>
    </row>
    <row r="3" spans="1:5">
      <c r="B3" s="25" t="s">
        <v>142</v>
      </c>
      <c r="C3" s="25" t="s">
        <v>143</v>
      </c>
      <c r="D3" s="25" t="s">
        <v>144</v>
      </c>
      <c r="E3" s="25" t="s">
        <v>145</v>
      </c>
    </row>
    <row r="4" spans="1:5">
      <c r="B4" s="26" t="s">
        <v>146</v>
      </c>
      <c r="C4" s="27">
        <v>44145</v>
      </c>
      <c r="D4" s="28" t="s">
        <v>147</v>
      </c>
      <c r="E4" s="28" t="s">
        <v>148</v>
      </c>
    </row>
    <row r="5" spans="1:5" ht="36">
      <c r="B5" s="29">
        <v>1.1000000000000001</v>
      </c>
      <c r="C5" s="30">
        <v>44264</v>
      </c>
      <c r="D5" s="31" t="s">
        <v>149</v>
      </c>
      <c r="E5" s="31" t="s">
        <v>150</v>
      </c>
    </row>
    <row r="6" spans="1:5">
      <c r="B6" s="41"/>
      <c r="C6" s="42">
        <v>44313</v>
      </c>
      <c r="D6" s="41" t="s">
        <v>149</v>
      </c>
      <c r="E6" s="41" t="s">
        <v>153</v>
      </c>
    </row>
    <row r="7" spans="1:5">
      <c r="B7" s="41">
        <v>1.2</v>
      </c>
      <c r="C7" s="42">
        <v>44314</v>
      </c>
      <c r="D7" s="41" t="s">
        <v>149</v>
      </c>
      <c r="E7" s="41" t="s">
        <v>158</v>
      </c>
    </row>
  </sheetData>
  <sheetProtection sheet="1" objects="1" scenarios="1"/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2"/>
  <sheetViews>
    <sheetView zoomScale="70" zoomScaleNormal="70" workbookViewId="0"/>
  </sheetViews>
  <sheetFormatPr defaultRowHeight="14.25"/>
  <cols>
    <col min="1" max="1" width="12.5" style="1" bestFit="1" customWidth="1"/>
    <col min="2" max="3" width="35.5" style="1" customWidth="1"/>
    <col min="4" max="4" width="34.875" style="4" customWidth="1"/>
    <col min="5" max="5" width="31" style="4" bestFit="1" customWidth="1"/>
    <col min="6" max="6" width="24.5" style="4" customWidth="1"/>
    <col min="7" max="8" width="26.5" style="1" customWidth="1"/>
    <col min="9" max="9" width="43.375" style="4" customWidth="1"/>
    <col min="10" max="10" width="30.125" style="1" customWidth="1"/>
    <col min="11" max="12" width="16.375" style="1" customWidth="1"/>
    <col min="13" max="13" width="9" style="1" customWidth="1"/>
    <col min="14" max="14" width="8" style="1" customWidth="1"/>
    <col min="15" max="15" width="29.625" style="1" customWidth="1"/>
    <col min="16" max="16" width="24.625" style="1" customWidth="1"/>
    <col min="17" max="17" width="9" style="1" customWidth="1"/>
    <col min="18" max="16384" width="9" style="1"/>
  </cols>
  <sheetData>
    <row r="1" spans="1:16">
      <c r="D1" s="1"/>
      <c r="E1" s="1"/>
      <c r="F1" s="1"/>
      <c r="N1" s="1" t="s">
        <v>120</v>
      </c>
      <c r="O1" s="1" t="s">
        <v>121</v>
      </c>
      <c r="P1" s="1" t="s">
        <v>122</v>
      </c>
    </row>
    <row r="2" spans="1:16" ht="15.75">
      <c r="A2" s="62" t="s">
        <v>17</v>
      </c>
      <c r="B2" s="62"/>
      <c r="C2" s="62"/>
      <c r="D2" s="62"/>
      <c r="E2" s="57" t="s">
        <v>29</v>
      </c>
      <c r="F2" s="13"/>
      <c r="G2" s="60" t="s">
        <v>35</v>
      </c>
      <c r="H2" s="60"/>
      <c r="I2" s="59" t="s">
        <v>0</v>
      </c>
      <c r="J2" s="11" t="s">
        <v>34</v>
      </c>
      <c r="K2" s="43" t="s">
        <v>154</v>
      </c>
      <c r="L2" s="43" t="s">
        <v>155</v>
      </c>
      <c r="N2" s="32" t="s">
        <v>46</v>
      </c>
      <c r="O2" s="32" t="s">
        <v>46</v>
      </c>
      <c r="P2" s="32" t="s">
        <v>46</v>
      </c>
    </row>
    <row r="3" spans="1:16" ht="29.25" thickBot="1">
      <c r="A3" s="9" t="s">
        <v>14</v>
      </c>
      <c r="B3" s="9" t="s">
        <v>3</v>
      </c>
      <c r="C3" s="9" t="s">
        <v>84</v>
      </c>
      <c r="D3" s="10" t="s">
        <v>28</v>
      </c>
      <c r="E3" s="58"/>
      <c r="F3" s="13"/>
      <c r="G3" s="12" t="s">
        <v>36</v>
      </c>
      <c r="H3" s="12" t="s">
        <v>37</v>
      </c>
      <c r="I3" s="59"/>
      <c r="J3" s="16" t="s">
        <v>16</v>
      </c>
      <c r="K3" s="2"/>
      <c r="L3" s="2"/>
      <c r="N3" s="32" t="s">
        <v>57</v>
      </c>
      <c r="O3" s="32" t="s">
        <v>57</v>
      </c>
      <c r="P3" s="32" t="s">
        <v>57</v>
      </c>
    </row>
    <row r="4" spans="1:16" ht="18" customHeight="1">
      <c r="A4" s="50" t="s">
        <v>24</v>
      </c>
      <c r="B4" s="66" t="s">
        <v>15</v>
      </c>
      <c r="C4" s="66"/>
      <c r="D4" s="3" t="s">
        <v>65</v>
      </c>
      <c r="E4" s="15" t="s">
        <v>119</v>
      </c>
      <c r="F4" s="14" t="s">
        <v>49</v>
      </c>
      <c r="G4" s="70"/>
      <c r="H4" s="70"/>
      <c r="I4" s="3"/>
      <c r="J4" s="17" t="s">
        <v>1</v>
      </c>
      <c r="K4" s="44" t="str">
        <f>CONCATENATE($N$2,$N$3,$N$2,$F$4,$N$8,G$4,$N$8,$N$4,$F$5,G$5,$N$4,$F$6,G$6,$N$4,$F$7,$N$8,G$7,$N$8,$N$4,$F$8,G$8,$N$4,$F$9,G$9,$N$4,$F$10,$N$5,IF(G$10="","",CONCATENATE($N$8,G$10,$N$8,)),$N$6,$N$7,$N$6,$N$7)</f>
        <v>{"list":[{"name":"","billingDateShift":,"locked":,"description":"","frequency":,"dueDateShift": ,"tags":[]}]}</v>
      </c>
      <c r="L4" s="44" t="str">
        <f>CONCATENATE($N$2,$N$3,$N$2,$F$4,$N$8,H$4,$N$8,$N$4,$F$5,H$5,$N$4,$F$6,H$6,$N$4,$F$7,$N$8,H$7,$N$8,$N$4,$F$8,H$8,$N$4,$F$9,H$9,$N$4,$F$10,$N$5,IF(H$10="","",CONCATENATE($N$8,H$10,$N$8,)),$N$6,$N$7,$N$6,$N$7)</f>
        <v>{"list":[{"name":"","billingDateShift":,"locked":,"description":"","frequency":,"dueDateShift": ,"tags":[]}]}</v>
      </c>
      <c r="M4" s="1" t="s">
        <v>156</v>
      </c>
      <c r="N4" s="32" t="s">
        <v>58</v>
      </c>
      <c r="O4" s="32" t="s">
        <v>58</v>
      </c>
      <c r="P4" s="32" t="s">
        <v>58</v>
      </c>
    </row>
    <row r="5" spans="1:16" ht="18" customHeight="1">
      <c r="A5" s="51"/>
      <c r="B5" s="64"/>
      <c r="C5" s="64"/>
      <c r="D5" s="3" t="s">
        <v>90</v>
      </c>
      <c r="E5" s="15">
        <v>1</v>
      </c>
      <c r="F5" s="14" t="s">
        <v>50</v>
      </c>
      <c r="G5" s="70"/>
      <c r="H5" s="70"/>
      <c r="I5" s="3"/>
      <c r="J5" s="17"/>
      <c r="K5" s="44"/>
      <c r="L5" s="44"/>
      <c r="N5" s="32" t="s">
        <v>59</v>
      </c>
      <c r="O5" s="32" t="s">
        <v>59</v>
      </c>
      <c r="P5" s="32" t="s">
        <v>59</v>
      </c>
    </row>
    <row r="6" spans="1:16" ht="18" customHeight="1">
      <c r="A6" s="51"/>
      <c r="B6" s="64"/>
      <c r="C6" s="64"/>
      <c r="D6" s="3" t="s">
        <v>91</v>
      </c>
      <c r="E6" s="15" t="s">
        <v>88</v>
      </c>
      <c r="F6" s="14" t="s">
        <v>51</v>
      </c>
      <c r="G6" s="71"/>
      <c r="H6" s="71"/>
      <c r="I6" s="3" t="s">
        <v>95</v>
      </c>
      <c r="J6" s="17"/>
      <c r="K6" s="44"/>
      <c r="L6" s="44"/>
      <c r="N6" s="32" t="s">
        <v>60</v>
      </c>
      <c r="O6" s="32" t="s">
        <v>60</v>
      </c>
      <c r="P6" s="32" t="s">
        <v>60</v>
      </c>
    </row>
    <row r="7" spans="1:16" ht="18" customHeight="1">
      <c r="A7" s="51"/>
      <c r="B7" s="64"/>
      <c r="C7" s="64"/>
      <c r="D7" s="3" t="s">
        <v>92</v>
      </c>
      <c r="E7" s="15" t="s">
        <v>43</v>
      </c>
      <c r="F7" s="14" t="s">
        <v>52</v>
      </c>
      <c r="G7" s="70"/>
      <c r="H7" s="70"/>
      <c r="I7" s="3"/>
      <c r="J7" s="17"/>
      <c r="K7" s="44"/>
      <c r="L7" s="44"/>
      <c r="N7" s="32" t="s">
        <v>61</v>
      </c>
      <c r="O7" s="32" t="s">
        <v>61</v>
      </c>
      <c r="P7" s="32" t="s">
        <v>61</v>
      </c>
    </row>
    <row r="8" spans="1:16" ht="18" customHeight="1">
      <c r="A8" s="51"/>
      <c r="B8" s="64"/>
      <c r="C8" s="64"/>
      <c r="D8" s="3" t="s">
        <v>93</v>
      </c>
      <c r="E8" s="15">
        <v>1</v>
      </c>
      <c r="F8" s="14" t="s">
        <v>53</v>
      </c>
      <c r="G8" s="70"/>
      <c r="H8" s="70"/>
      <c r="I8" s="3"/>
      <c r="J8" s="17"/>
      <c r="K8" s="44"/>
      <c r="L8" s="44"/>
      <c r="N8" s="32" t="s">
        <v>62</v>
      </c>
      <c r="O8" s="32" t="s">
        <v>62</v>
      </c>
      <c r="P8" s="32" t="s">
        <v>62</v>
      </c>
    </row>
    <row r="9" spans="1:16" ht="18" customHeight="1">
      <c r="A9" s="51"/>
      <c r="B9" s="64"/>
      <c r="C9" s="64"/>
      <c r="D9" s="3" t="s">
        <v>94</v>
      </c>
      <c r="E9" s="15">
        <v>14</v>
      </c>
      <c r="F9" s="14" t="s">
        <v>64</v>
      </c>
      <c r="G9" s="70"/>
      <c r="H9" s="70"/>
      <c r="I9" s="3"/>
      <c r="J9" s="17"/>
      <c r="K9" s="44"/>
      <c r="L9" s="44"/>
      <c r="O9" s="33" t="s">
        <v>74</v>
      </c>
      <c r="P9" s="32"/>
    </row>
    <row r="10" spans="1:16" ht="18" customHeight="1">
      <c r="A10" s="52"/>
      <c r="B10" s="65"/>
      <c r="C10" s="65"/>
      <c r="D10" s="3" t="s">
        <v>89</v>
      </c>
      <c r="E10" s="15" t="s">
        <v>123</v>
      </c>
      <c r="F10" s="14" t="s">
        <v>54</v>
      </c>
      <c r="G10" s="70"/>
      <c r="H10" s="70"/>
      <c r="I10" s="3"/>
      <c r="J10" s="17"/>
      <c r="K10" s="44"/>
      <c r="L10" s="44"/>
      <c r="O10" s="33" t="s">
        <v>75</v>
      </c>
    </row>
    <row r="11" spans="1:16" s="5" customFormat="1" ht="18" customHeight="1">
      <c r="A11" s="61" t="s">
        <v>21</v>
      </c>
      <c r="B11" s="63" t="s">
        <v>10</v>
      </c>
      <c r="C11" s="61"/>
      <c r="D11" s="3" t="s">
        <v>85</v>
      </c>
      <c r="E11" s="19" t="s">
        <v>125</v>
      </c>
      <c r="F11" s="3"/>
      <c r="G11" s="72"/>
      <c r="H11" s="72"/>
      <c r="I11" s="3"/>
      <c r="J11" s="17" t="s">
        <v>11</v>
      </c>
      <c r="K11" s="45" t="str">
        <f>IF(G$11="","",CONCATENATE($O$2,$O$3,$O$2,$Q$19,$O$8,$P$19,$O$8,$O$4,$Q$20,$O$8,$P$20,$O$8,$O$4,$Q$21,$P$21,$O$4,$O$8,$O$9,$O$8,$O$10,$O$2,$Q$22,$O$8,$P$22,$O$8,$O$4,$Q$23,$O$2,$Q$24,$O$8,$P$24,$O$8,$O$7,$O$7,$O$6,$O$7,IF(G$12="","",CONCATENATE($O$4,$O$2,$Q$19,$O$8,$P$27,$O$8,$O$4,$Q$20,$O$8,$P$28,$O$8,$O$4,$Q$21,1,$O$4,$O$8,$O$9,$O$8,$O$10,$O$2,$Q$22,$O$8,$P$30,$O$8,$O$4,$Q$23,$O$2,$Q$24,$O$8,$P$31,$O$8,$O$7,$O$7,$O$6,$O$7,)),IF(G$13="","",CONCATENATE($P$4,$O$2,$Q$19,$O$8,$P$34,$O$8,$O$4,$Q$20,$O$8,$P$35,$O$8,$O$4,$Q$21,$P$36,$O$4,$O$8,$O$9,$O$8,$O$10,$O$2,$Q$22,$O$8,$P$37,$O$8,$O$4,$Q$23,$O$2,$Q$24,$O$8,$P$38,$O$8,$O$7,$O$7,$O$6,$O$7)),$O$6,$O$7))</f>
        <v/>
      </c>
      <c r="L11" s="45" t="str">
        <f>IF(H$11="","",CONCATENATE($O$2,$O$3,$O$2,$Q$19,$O$8,$P$19,$O$8,$O$4,$Q$20,$O$8,$P$20,$O$8,$O$4,$Q$21,$P$21,$O$4,$O$8,$O$9,$O$8,$O$10,$O$2,$Q$22,$O$8,$P$22,$O$8,$O$4,$Q$23,$O$2,$Q$24,$O$8,$P$24,$O$8,$O$7,$O$7,$O$6,$O$7,IF(H$12="","",CONCATENATE($O$4,$O$2,$Q$19,$O$8,$P$27,$O$8,$O$4,$Q$20,$O$8,$P$28,$O$8,$O$4,$Q$21,1,$O$4,$O$8,$O$9,$O$8,$O$10,$O$2,$Q$22,$O$8,$P$30,$O$8,$O$4,$Q$23,$O$2,$Q$24,$O$8,$P$31,$O$8,$O$7,$O$7,$O$6,$O$7,)),IF(H$13="","",CONCATENATE($P$4,$O$2,$Q$19,$O$8,$P$34,$O$8,$O$4,$Q$20,$O$8,$P$35,$O$8,$O$4,$Q$21,$P$36,$O$4,$O$8,$O$9,$O$8,$O$10,$O$2,$Q$22,$O$8,$P$37,$O$8,$O$4,$Q$23,$O$2,$Q$24,$O$8,$P$38,$O$8,$O$7,$O$7,$O$6,$O$7)),$O$6,$O$7))</f>
        <v/>
      </c>
      <c r="M11" s="1" t="s">
        <v>156</v>
      </c>
      <c r="O11" s="33" t="s">
        <v>76</v>
      </c>
    </row>
    <row r="12" spans="1:16" s="5" customFormat="1" ht="18" customHeight="1">
      <c r="A12" s="51"/>
      <c r="B12" s="64"/>
      <c r="C12" s="51"/>
      <c r="D12" s="3" t="s">
        <v>86</v>
      </c>
      <c r="E12" s="19" t="s">
        <v>125</v>
      </c>
      <c r="F12" s="3"/>
      <c r="G12" s="72"/>
      <c r="H12" s="72"/>
      <c r="I12" s="3"/>
      <c r="J12" s="17"/>
      <c r="K12" s="46"/>
      <c r="L12" s="46"/>
    </row>
    <row r="13" spans="1:16" s="5" customFormat="1" ht="18" customHeight="1">
      <c r="A13" s="51"/>
      <c r="B13" s="65"/>
      <c r="C13" s="52"/>
      <c r="D13" s="3" t="s">
        <v>87</v>
      </c>
      <c r="E13" s="19" t="s">
        <v>125</v>
      </c>
      <c r="F13" s="3"/>
      <c r="G13" s="72"/>
      <c r="H13" s="72"/>
      <c r="I13" s="3"/>
      <c r="J13" s="17"/>
      <c r="K13" s="47"/>
      <c r="L13" s="47"/>
      <c r="O13" s="34" t="s">
        <v>96</v>
      </c>
      <c r="P13" s="35" t="str">
        <f>IF(テナント設定!G11="","",CONCATENATE(テナント設定!O2,テナント設定!O3,テナント設定!O2,テナント設定!Q19,テナント設定!O8,テナント設定!P19,テナント設定!O8,テナント設定!O4,テナント設定!Q20,テナント設定!O8,テナント設定!P20,テナント設定!O8,テナント設定!O4,テナント設定!Q21,テナント設定!P21,テナント設定!O4,テナント設定!O8,テナント設定!O9,テナント設定!O8,テナント設定!O10,テナント設定!O2,テナント設定!Q22,テナント設定!O8,テナント設定!P22,テナント設定!O8,テナント設定!O4,テナント設定!Q23,テナント設定!O2,テナント設定!Q24,テナント設定!O8,テナント設定!P24,テナント設定!O8,テナント設定!O7,テナント設定!O7,テナント設定!O6,テナント設定!O7,IF(テナント設定!G12="","",CONCATENATE(O4,テナント設定!O2,テナント設定!O3,テナント設定!O2,テナント設定!Q19,テナント設定!O8,テナント設定!P27,テナント設定!O8,テナント設定!O4,テナント設定!Q20,テナント設定!O8,テナント設定!P28,テナント設定!O8,テナント設定!O4,テナント設定!Q21,1,テナント設定!O4,テナント設定!O8,テナント設定!O9,テナント設定!O8,テナント設定!O10,テナント設定!O2,テナント設定!Q22,テナント設定!O8,テナント設定!P30,テナント設定!O8,テナント設定!O4,テナント設定!Q23,テナント設定!O2,テナント設定!Q24,テナント設定!O8,テナント設定!P31,テナント設定!O8,テナント設定!O7,テナント設定!O7,テナント設定!O6,テナント設定!O7,テナント設定!O6,テナント設定!O7)),テナント設定!O6,テナント設定!O7))</f>
        <v/>
      </c>
    </row>
    <row r="14" spans="1:16" ht="57">
      <c r="A14" s="51"/>
      <c r="B14" s="2" t="s">
        <v>20</v>
      </c>
      <c r="C14" s="2"/>
      <c r="D14" s="3" t="s">
        <v>27</v>
      </c>
      <c r="E14" s="3" t="s">
        <v>30</v>
      </c>
      <c r="F14" s="3"/>
      <c r="G14" s="72"/>
      <c r="H14" s="72"/>
      <c r="I14" s="3"/>
      <c r="J14" s="17"/>
      <c r="K14" s="36"/>
      <c r="L14" s="36"/>
      <c r="O14" s="14" t="s">
        <v>72</v>
      </c>
      <c r="P14" s="35" t="str">
        <f>IF(テナント設定!G12="","",CONCATENATE(テナント設定!O2,テナント設定!O3,テナント設定!O2,テナント設定!Q19,テナント設定!O8,テナント設定!P27,テナント設定!O8,テナント設定!O4,テナント設定!Q20,テナント設定!O8,テナント設定!P28,テナント設定!O8,テナント設定!O4,テナント設定!Q21,P29,テナント設定!O4,テナント設定!O8,N:N,テナント設定!O8,テナント設定!O10,テナント設定!O2,テナント設定!Q22,テナント設定!O8,テナント設定!P30,テナント設定!O8,テナント設定!O4,テナント設定!Q23,テナント設定!O2,テナント設定!Q24,テナント設定!O8,テナント設定!P31,テナント設定!O8,テナント設定!O7,テナント設定!O7,テナント設定!O6,テナント設定!O7,テナント設定!O6,テナント設定!O7))</f>
        <v/>
      </c>
    </row>
    <row r="15" spans="1:16" ht="42.75">
      <c r="A15" s="52"/>
      <c r="B15" s="2" t="s">
        <v>22</v>
      </c>
      <c r="C15" s="2"/>
      <c r="D15" s="6" t="s">
        <v>26</v>
      </c>
      <c r="E15" s="6" t="s">
        <v>157</v>
      </c>
      <c r="F15" s="6"/>
      <c r="G15" s="72"/>
      <c r="H15" s="72"/>
      <c r="I15" s="3"/>
      <c r="J15" s="17"/>
      <c r="K15" s="36"/>
      <c r="L15" s="36"/>
      <c r="O15" s="14" t="s">
        <v>73</v>
      </c>
      <c r="P15" s="35" t="str">
        <f>IF(テナント設定!G13="","",CONCATENATE(テナント設定!O2,テナント設定!O3,テナント設定!O2,テナント設定!Q19,テナント設定!O8,P34,テナント設定!O8,テナント設定!O4,テナント設定!Q20,テナント設定!O8,P35,テナント設定!O8,テナント設定!O4,テナント設定!Q21,P36,テナント設定!O4,テナント設定!O8,テナント設定!O9,テナント設定!O8,テナント設定!O10,テナント設定!O2,テナント設定!Q22,テナント設定!O8,P37,テナント設定!O8,テナント設定!O4,テナント設定!Q23,テナント設定!O2,テナント設定!Q24,テナント設定!O8,P38,テナント設定!O8,テナント設定!O7,テナント設定!O7,テナント設定!O6,テナント設定!O7,テナント設定!O6,テナント設定!O7))</f>
        <v/>
      </c>
    </row>
    <row r="16" spans="1:16" ht="15.75">
      <c r="A16" s="61" t="s">
        <v>25</v>
      </c>
      <c r="B16" s="2" t="s">
        <v>65</v>
      </c>
      <c r="C16" s="2"/>
      <c r="D16" s="6" t="s">
        <v>65</v>
      </c>
      <c r="E16" s="22" t="s">
        <v>77</v>
      </c>
      <c r="F16" s="14" t="s">
        <v>49</v>
      </c>
      <c r="G16" s="73"/>
      <c r="H16" s="73"/>
      <c r="I16" s="3"/>
      <c r="J16" s="54" t="s">
        <v>2</v>
      </c>
      <c r="K16" s="45" t="str">
        <f>CONCATENATE($P$2,$P$3,$P$2,$F$16,$P$8,G$16,$P$8,$P$4,$F$17,$P$8,G$17,$P$8,$P$4,IF(G$18="","",CONCATENATE($F$18,$P$8,G$18,$P$8,$P$4)),$F$19,$P$8,IF(G$19="basic",CONCATENATE(G$19,$P$8,$P$4,$O$40,$P$2,$F$20,$P$8,G$20,$P$8,$P$4,$F$21,$P$8,G$21,$P$8,$P$7,$P$4,$F$33,$P$2,G$33),IF(G$19="clientCertificate",CONCATENATE(G$19,$P$8,$P$4,$O$41,$P$2,$F$22,$P$8,G$22,$P$8,$P$4,$F$23,$P$8,G$23,$P$8,$P$4,$F$24,$P$8,G$24,$P$8,$P$4,$F$25,$P$8,G$25,$P$8,$P$7,$P$4,$F$33,$P$2,G$33),IF(G$19="oauth2",CONCATENATE(G$19,$P$8,$P$4,$O$42,$P$2,$F$26,$P$8,G$26,$P$8,$P$4,$F$27,$P$8,G$27,$P$8,$P$4,$F$28,$P$8,G$28,$P$8,$P$4,$F$29,$P$8,G$29,$P$8,$P$4,$F$30,$P$8,G$30,$P$8,$P$4,$F$31,$P$8,G$31,$P$8,$P$4,$F$32,$P$8,G$32,$P$8,$P$7,$P$4,$F$33,$P$2,G$33),""))),$P$7,$P$7,$P$6,$P$7)</f>
        <v>{"list":[{"name":"","url":"","authenticationType":"}}]}</v>
      </c>
      <c r="L16" s="45" t="str">
        <f>CONCATENATE($P$2,$P$3,$P$2,$F$16,$P$8,H$16,$P$8,$P$4,$F$17,$P$8,H$17,$P$8,$P$4,IF(H$18="","",CONCATENATE($F$18,$P$8,H$18,$P$8,$P$4)),$F$19,$P$8,IF(H$19="basic",CONCATENATE(H$19,$P$8,$P$4,$O$40,$P$2,$F$20,$P$8,H$20,$P$8,$P$4,$F$21,$P$8,H$21,$P$8,$P$7,$P$4,$F$33,$P$2,H$33),IF(H$19="clientCertificate",CONCATENATE(H$19,$P$8,$P$4,$O$41,$P$2,$F$22,$P$8,H$22,$P$8,$P$4,$F$23,$P$8,H$23,$P$8,$P$4,$F$24,$P$8,H$24,$P$8,$P$4,$F$25,$P$8,H$25,$P$8,$P$7,$P$4,$F$33,$P$2,H$33),IF(H$19="oauth2",CONCATENATE(H$19,$P$8,$P$4,$O$42,$P$2,$F$26,$P$8,H$26,$P$8,$P$4,$F$27,$P$8,H$27,$P$8,$P$4,$F$28,$P$8,H$28,$P$8,$P$4,$F$29,$P$8,H$29,$P$8,$P$4,$F$30,$P$8,H$30,$P$8,$P$4,$F$31,$P$8,H$31,$P$8,$P$4,$F$32,$P$8,H$32,$P$8,$P$7,$P$4,$F$33,$P$2,H$33),""))),$P$7,$P$7,$P$6,$P$7)</f>
        <v>{"list":[{"name":"","url":"","authenticationType":"}}]}</v>
      </c>
      <c r="M16" s="1" t="s">
        <v>156</v>
      </c>
    </row>
    <row r="17" spans="1:17" ht="15.75">
      <c r="A17" s="51"/>
      <c r="B17" s="2" t="s">
        <v>40</v>
      </c>
      <c r="C17" s="2"/>
      <c r="D17" s="6" t="s">
        <v>38</v>
      </c>
      <c r="E17" s="37" t="s">
        <v>151</v>
      </c>
      <c r="F17" s="14" t="s">
        <v>78</v>
      </c>
      <c r="G17" s="74"/>
      <c r="H17" s="74"/>
      <c r="I17" s="3"/>
      <c r="J17" s="55"/>
      <c r="K17" s="46"/>
      <c r="L17" s="46"/>
    </row>
    <row r="18" spans="1:17" ht="15.75">
      <c r="A18" s="51"/>
      <c r="B18" s="6" t="s">
        <v>117</v>
      </c>
      <c r="C18" s="2"/>
      <c r="D18" s="6" t="s">
        <v>117</v>
      </c>
      <c r="E18" s="21"/>
      <c r="F18" s="23" t="s">
        <v>79</v>
      </c>
      <c r="G18" s="73"/>
      <c r="H18" s="73"/>
      <c r="I18" s="3"/>
      <c r="J18" s="55"/>
      <c r="K18" s="46"/>
      <c r="L18" s="46"/>
      <c r="O18" s="38" t="s">
        <v>44</v>
      </c>
      <c r="P18" s="38" t="s">
        <v>45</v>
      </c>
    </row>
    <row r="19" spans="1:17" ht="15.75">
      <c r="A19" s="51"/>
      <c r="B19" s="6" t="s">
        <v>100</v>
      </c>
      <c r="C19" s="20"/>
      <c r="D19" s="6" t="s">
        <v>100</v>
      </c>
      <c r="E19" s="22" t="s">
        <v>118</v>
      </c>
      <c r="F19" s="23" t="s">
        <v>80</v>
      </c>
      <c r="G19" s="73"/>
      <c r="H19" s="73"/>
      <c r="I19" s="22" t="s">
        <v>152</v>
      </c>
      <c r="J19" s="55"/>
      <c r="K19" s="46"/>
      <c r="L19" s="46"/>
      <c r="O19" s="14" t="s">
        <v>65</v>
      </c>
      <c r="P19" s="14" t="s">
        <v>47</v>
      </c>
      <c r="Q19" s="37" t="s">
        <v>49</v>
      </c>
    </row>
    <row r="20" spans="1:17" ht="15.75">
      <c r="A20" s="51"/>
      <c r="B20" s="67" t="s">
        <v>103</v>
      </c>
      <c r="C20" s="48"/>
      <c r="D20" s="15" t="s">
        <v>101</v>
      </c>
      <c r="E20" s="22" t="s">
        <v>108</v>
      </c>
      <c r="F20" s="23" t="s">
        <v>127</v>
      </c>
      <c r="G20" s="75"/>
      <c r="H20" s="75"/>
      <c r="I20" s="3"/>
      <c r="J20" s="55"/>
      <c r="K20" s="46"/>
      <c r="L20" s="46"/>
      <c r="O20" s="14" t="s">
        <v>66</v>
      </c>
      <c r="P20" s="14" t="s">
        <v>48</v>
      </c>
      <c r="Q20" s="37" t="s">
        <v>52</v>
      </c>
    </row>
    <row r="21" spans="1:17" ht="15.75">
      <c r="A21" s="51"/>
      <c r="B21" s="68"/>
      <c r="C21" s="49"/>
      <c r="D21" s="15" t="s">
        <v>102</v>
      </c>
      <c r="E21" s="22" t="s">
        <v>109</v>
      </c>
      <c r="F21" s="23" t="s">
        <v>128</v>
      </c>
      <c r="G21" s="75"/>
      <c r="H21" s="75"/>
      <c r="I21" s="3"/>
      <c r="J21" s="55"/>
      <c r="K21" s="46"/>
      <c r="L21" s="46"/>
      <c r="O21" s="14" t="s">
        <v>83</v>
      </c>
      <c r="P21" s="14">
        <v>0</v>
      </c>
      <c r="Q21" s="37" t="s">
        <v>55</v>
      </c>
    </row>
    <row r="22" spans="1:17" ht="15.75">
      <c r="A22" s="51"/>
      <c r="B22" s="67" t="s">
        <v>104</v>
      </c>
      <c r="C22" s="48"/>
      <c r="D22" s="15" t="s">
        <v>106</v>
      </c>
      <c r="E22" s="21"/>
      <c r="F22" s="23" t="s">
        <v>135</v>
      </c>
      <c r="G22" s="73"/>
      <c r="H22" s="73"/>
      <c r="I22" s="3"/>
      <c r="J22" s="55"/>
      <c r="K22" s="46"/>
      <c r="L22" s="46"/>
      <c r="O22" s="14" t="s">
        <v>21</v>
      </c>
      <c r="P22" s="14">
        <v>10</v>
      </c>
      <c r="Q22" s="37" t="s">
        <v>56</v>
      </c>
    </row>
    <row r="23" spans="1:17" ht="15.75">
      <c r="A23" s="51"/>
      <c r="B23" s="69"/>
      <c r="C23" s="53"/>
      <c r="D23" s="15" t="s">
        <v>107</v>
      </c>
      <c r="E23" s="21"/>
      <c r="F23" s="23" t="s">
        <v>136</v>
      </c>
      <c r="G23" s="73"/>
      <c r="H23" s="73"/>
      <c r="I23" s="3"/>
      <c r="J23" s="55"/>
      <c r="K23" s="46"/>
      <c r="L23" s="46"/>
      <c r="O23" s="14"/>
      <c r="P23" s="14"/>
      <c r="Q23" s="37" t="s">
        <v>68</v>
      </c>
    </row>
    <row r="24" spans="1:17" ht="15.75">
      <c r="A24" s="51"/>
      <c r="B24" s="69"/>
      <c r="C24" s="53"/>
      <c r="D24" s="15" t="s">
        <v>110</v>
      </c>
      <c r="E24" s="21"/>
      <c r="F24" s="23" t="s">
        <v>137</v>
      </c>
      <c r="G24" s="73"/>
      <c r="H24" s="73"/>
      <c r="I24" s="3"/>
      <c r="J24" s="55"/>
      <c r="K24" s="46"/>
      <c r="L24" s="46"/>
      <c r="O24" s="39" t="s">
        <v>67</v>
      </c>
      <c r="P24" s="39" t="s">
        <v>69</v>
      </c>
      <c r="Q24" s="37" t="s">
        <v>63</v>
      </c>
    </row>
    <row r="25" spans="1:17" ht="15.75">
      <c r="A25" s="51"/>
      <c r="B25" s="68"/>
      <c r="C25" s="49"/>
      <c r="D25" s="15" t="s">
        <v>111</v>
      </c>
      <c r="E25" s="21"/>
      <c r="F25" s="23" t="s">
        <v>138</v>
      </c>
      <c r="G25" s="73"/>
      <c r="H25" s="73"/>
      <c r="I25" s="3"/>
      <c r="J25" s="55"/>
      <c r="K25" s="46"/>
      <c r="L25" s="46"/>
      <c r="O25" s="40"/>
      <c r="P25" s="40"/>
    </row>
    <row r="26" spans="1:17" ht="15.75">
      <c r="A26" s="51"/>
      <c r="B26" s="67" t="s">
        <v>105</v>
      </c>
      <c r="C26" s="48"/>
      <c r="D26" s="15" t="s">
        <v>112</v>
      </c>
      <c r="E26" s="21"/>
      <c r="F26" s="23" t="s">
        <v>129</v>
      </c>
      <c r="G26" s="73"/>
      <c r="H26" s="73"/>
      <c r="I26" s="3"/>
      <c r="J26" s="55"/>
      <c r="K26" s="46"/>
      <c r="L26" s="46"/>
      <c r="O26" s="38" t="s">
        <v>44</v>
      </c>
      <c r="P26" s="38" t="s">
        <v>45</v>
      </c>
    </row>
    <row r="27" spans="1:17" ht="15.75">
      <c r="A27" s="51"/>
      <c r="B27" s="69"/>
      <c r="C27" s="53"/>
      <c r="D27" s="15" t="s">
        <v>113</v>
      </c>
      <c r="E27" s="21"/>
      <c r="F27" s="23" t="s">
        <v>130</v>
      </c>
      <c r="G27" s="73"/>
      <c r="H27" s="73"/>
      <c r="I27" s="3"/>
      <c r="J27" s="55"/>
      <c r="K27" s="46"/>
      <c r="L27" s="46"/>
      <c r="O27" s="14" t="s">
        <v>65</v>
      </c>
      <c r="P27" s="14" t="s">
        <v>70</v>
      </c>
    </row>
    <row r="28" spans="1:17" ht="15.75">
      <c r="A28" s="51"/>
      <c r="B28" s="69"/>
      <c r="C28" s="53"/>
      <c r="D28" s="15" t="s">
        <v>114</v>
      </c>
      <c r="E28" s="21"/>
      <c r="F28" s="23" t="s">
        <v>131</v>
      </c>
      <c r="G28" s="73"/>
      <c r="H28" s="73"/>
      <c r="I28" s="3"/>
      <c r="J28" s="55"/>
      <c r="K28" s="46"/>
      <c r="L28" s="46"/>
      <c r="O28" s="14" t="s">
        <v>66</v>
      </c>
      <c r="P28" s="14" t="s">
        <v>71</v>
      </c>
    </row>
    <row r="29" spans="1:17" ht="15.75">
      <c r="A29" s="51"/>
      <c r="B29" s="69"/>
      <c r="C29" s="53"/>
      <c r="D29" s="15" t="s">
        <v>101</v>
      </c>
      <c r="E29" s="21"/>
      <c r="F29" s="23" t="s">
        <v>127</v>
      </c>
      <c r="G29" s="73"/>
      <c r="H29" s="73"/>
      <c r="I29" s="3"/>
      <c r="J29" s="55"/>
      <c r="K29" s="46"/>
      <c r="L29" s="46"/>
      <c r="O29" s="14" t="s">
        <v>83</v>
      </c>
      <c r="P29" s="14">
        <v>0</v>
      </c>
    </row>
    <row r="30" spans="1:17" ht="15.75">
      <c r="A30" s="51"/>
      <c r="B30" s="69"/>
      <c r="C30" s="53"/>
      <c r="D30" s="15" t="s">
        <v>102</v>
      </c>
      <c r="E30" s="21"/>
      <c r="F30" s="23" t="s">
        <v>128</v>
      </c>
      <c r="G30" s="73"/>
      <c r="H30" s="73"/>
      <c r="I30" s="3"/>
      <c r="J30" s="55"/>
      <c r="K30" s="46"/>
      <c r="L30" s="46"/>
      <c r="O30" s="14" t="s">
        <v>21</v>
      </c>
      <c r="P30" s="14">
        <v>0</v>
      </c>
    </row>
    <row r="31" spans="1:17" ht="15.75">
      <c r="A31" s="51"/>
      <c r="B31" s="69"/>
      <c r="C31" s="53"/>
      <c r="D31" s="15" t="s">
        <v>115</v>
      </c>
      <c r="E31" s="21"/>
      <c r="F31" s="23" t="s">
        <v>132</v>
      </c>
      <c r="G31" s="73"/>
      <c r="H31" s="73"/>
      <c r="I31" s="3"/>
      <c r="J31" s="55"/>
      <c r="K31" s="46"/>
      <c r="L31" s="46"/>
      <c r="O31" s="14" t="s">
        <v>67</v>
      </c>
      <c r="P31" s="14" t="s">
        <v>99</v>
      </c>
    </row>
    <row r="32" spans="1:17" ht="15.75">
      <c r="A32" s="51"/>
      <c r="B32" s="68"/>
      <c r="C32" s="49"/>
      <c r="D32" s="15" t="s">
        <v>116</v>
      </c>
      <c r="E32" s="21"/>
      <c r="F32" s="23" t="s">
        <v>133</v>
      </c>
      <c r="G32" s="73"/>
      <c r="H32" s="73"/>
      <c r="I32" s="3"/>
      <c r="J32" s="55"/>
      <c r="K32" s="46"/>
      <c r="L32" s="46"/>
    </row>
    <row r="33" spans="1:16" ht="57">
      <c r="A33" s="51"/>
      <c r="B33" s="14" t="s">
        <v>82</v>
      </c>
      <c r="C33" s="2"/>
      <c r="D33" s="6" t="s">
        <v>82</v>
      </c>
      <c r="E33" s="3" t="s">
        <v>124</v>
      </c>
      <c r="F33" s="23" t="s">
        <v>81</v>
      </c>
      <c r="G33" s="76"/>
      <c r="H33" s="76"/>
      <c r="I33" s="3" t="s">
        <v>126</v>
      </c>
      <c r="J33" s="56"/>
      <c r="K33" s="47"/>
      <c r="L33" s="47"/>
      <c r="O33" s="38" t="s">
        <v>44</v>
      </c>
      <c r="P33" s="38" t="s">
        <v>45</v>
      </c>
    </row>
    <row r="34" spans="1:16" ht="15.75">
      <c r="A34" s="51"/>
      <c r="B34" s="2" t="s">
        <v>41</v>
      </c>
      <c r="C34" s="2"/>
      <c r="D34" s="7" t="s">
        <v>32</v>
      </c>
      <c r="E34" s="19"/>
      <c r="F34" s="23"/>
      <c r="G34" s="72"/>
      <c r="H34" s="72"/>
      <c r="I34" s="3"/>
      <c r="J34" s="17" t="s">
        <v>9</v>
      </c>
      <c r="K34" s="2"/>
      <c r="L34" s="2"/>
      <c r="O34" s="14" t="s">
        <v>65</v>
      </c>
      <c r="P34" s="14" t="s">
        <v>97</v>
      </c>
    </row>
    <row r="35" spans="1:16" ht="15.75">
      <c r="A35" s="52"/>
      <c r="B35" s="2" t="s">
        <v>42</v>
      </c>
      <c r="C35" s="2"/>
      <c r="D35" s="7" t="s">
        <v>32</v>
      </c>
      <c r="E35" s="19"/>
      <c r="F35" s="23"/>
      <c r="G35" s="72"/>
      <c r="H35" s="72"/>
      <c r="I35" s="3"/>
      <c r="J35" s="17"/>
      <c r="K35" s="2"/>
      <c r="L35" s="2"/>
      <c r="O35" s="14" t="s">
        <v>66</v>
      </c>
      <c r="P35" s="14" t="s">
        <v>98</v>
      </c>
    </row>
    <row r="36" spans="1:16" ht="15.75">
      <c r="A36" s="61" t="s">
        <v>18</v>
      </c>
      <c r="B36" s="3" t="s">
        <v>7</v>
      </c>
      <c r="C36" s="3"/>
      <c r="D36" s="6" t="s">
        <v>31</v>
      </c>
      <c r="E36" s="21" t="s">
        <v>39</v>
      </c>
      <c r="F36" s="23"/>
      <c r="G36" s="72"/>
      <c r="H36" s="72"/>
      <c r="I36" s="3"/>
      <c r="J36" s="17"/>
      <c r="K36" s="2"/>
      <c r="L36" s="2"/>
      <c r="O36" s="14" t="s">
        <v>83</v>
      </c>
      <c r="P36" s="14">
        <v>0</v>
      </c>
    </row>
    <row r="37" spans="1:16" ht="15.75">
      <c r="A37" s="52"/>
      <c r="B37" s="2" t="s">
        <v>13</v>
      </c>
      <c r="C37" s="2"/>
      <c r="D37" s="7" t="s">
        <v>32</v>
      </c>
      <c r="E37" s="7"/>
      <c r="F37" s="7"/>
      <c r="G37" s="72"/>
      <c r="H37" s="72"/>
      <c r="I37" s="3"/>
      <c r="J37" s="17"/>
      <c r="K37" s="2"/>
      <c r="L37" s="2"/>
      <c r="O37" s="14" t="s">
        <v>21</v>
      </c>
      <c r="P37" s="14">
        <v>8</v>
      </c>
    </row>
    <row r="38" spans="1:16" ht="15.75">
      <c r="A38" s="61" t="s">
        <v>19</v>
      </c>
      <c r="B38" s="3" t="s">
        <v>8</v>
      </c>
      <c r="C38" s="3"/>
      <c r="D38" s="6" t="s">
        <v>31</v>
      </c>
      <c r="E38" s="6" t="s">
        <v>39</v>
      </c>
      <c r="F38" s="6"/>
      <c r="G38" s="72"/>
      <c r="H38" s="72"/>
      <c r="I38" s="3"/>
      <c r="J38" s="17"/>
      <c r="K38" s="2"/>
      <c r="L38" s="2"/>
      <c r="O38" s="14" t="s">
        <v>67</v>
      </c>
      <c r="P38" s="14" t="s">
        <v>69</v>
      </c>
    </row>
    <row r="39" spans="1:16">
      <c r="A39" s="52"/>
      <c r="B39" s="3" t="s">
        <v>12</v>
      </c>
      <c r="C39" s="3"/>
      <c r="D39" s="6" t="s">
        <v>31</v>
      </c>
      <c r="E39" s="6" t="s">
        <v>39</v>
      </c>
      <c r="F39" s="6"/>
      <c r="G39" s="72"/>
      <c r="H39" s="72"/>
      <c r="I39" s="3"/>
      <c r="J39" s="17"/>
      <c r="K39" s="2"/>
      <c r="L39" s="2"/>
    </row>
    <row r="40" spans="1:16">
      <c r="A40" s="61" t="s">
        <v>23</v>
      </c>
      <c r="B40" s="3" t="s">
        <v>4</v>
      </c>
      <c r="C40" s="3"/>
      <c r="D40" s="7" t="s">
        <v>33</v>
      </c>
      <c r="E40" s="8"/>
      <c r="F40" s="8"/>
      <c r="G40" s="72"/>
      <c r="H40" s="72"/>
      <c r="I40" s="3"/>
      <c r="J40" s="18"/>
      <c r="K40" s="2"/>
      <c r="L40" s="2"/>
      <c r="O40" s="1" t="s">
        <v>134</v>
      </c>
    </row>
    <row r="41" spans="1:16">
      <c r="A41" s="51"/>
      <c r="B41" s="3" t="s">
        <v>5</v>
      </c>
      <c r="C41" s="3"/>
      <c r="D41" s="7" t="s">
        <v>33</v>
      </c>
      <c r="E41" s="7"/>
      <c r="F41" s="7"/>
      <c r="G41" s="72"/>
      <c r="H41" s="72"/>
      <c r="I41" s="3"/>
      <c r="J41" s="18"/>
      <c r="K41" s="2"/>
      <c r="L41" s="2"/>
      <c r="O41" s="1" t="s">
        <v>139</v>
      </c>
    </row>
    <row r="42" spans="1:16">
      <c r="A42" s="52"/>
      <c r="B42" s="3" t="s">
        <v>6</v>
      </c>
      <c r="C42" s="3"/>
      <c r="D42" s="7" t="s">
        <v>33</v>
      </c>
      <c r="E42" s="2"/>
      <c r="F42" s="2"/>
      <c r="G42" s="72"/>
      <c r="H42" s="72"/>
      <c r="I42" s="3"/>
      <c r="J42" s="18"/>
      <c r="K42" s="2"/>
      <c r="L42" s="2"/>
      <c r="O42" s="1" t="s">
        <v>140</v>
      </c>
    </row>
  </sheetData>
  <sheetProtection sheet="1" objects="1" scenarios="1"/>
  <autoFilter ref="A3:L42"/>
  <mergeCells count="27">
    <mergeCell ref="E2:E3"/>
    <mergeCell ref="I2:I3"/>
    <mergeCell ref="G2:H2"/>
    <mergeCell ref="A40:A42"/>
    <mergeCell ref="A36:A37"/>
    <mergeCell ref="A38:A39"/>
    <mergeCell ref="A11:A15"/>
    <mergeCell ref="A2:D2"/>
    <mergeCell ref="A16:A35"/>
    <mergeCell ref="B11:B13"/>
    <mergeCell ref="C11:C13"/>
    <mergeCell ref="B4:B10"/>
    <mergeCell ref="C4:C10"/>
    <mergeCell ref="B20:B21"/>
    <mergeCell ref="B22:B25"/>
    <mergeCell ref="B26:B32"/>
    <mergeCell ref="L4:L10"/>
    <mergeCell ref="L11:L13"/>
    <mergeCell ref="L16:L33"/>
    <mergeCell ref="C20:C21"/>
    <mergeCell ref="A4:A10"/>
    <mergeCell ref="K11:K13"/>
    <mergeCell ref="C22:C25"/>
    <mergeCell ref="C26:C32"/>
    <mergeCell ref="K16:K33"/>
    <mergeCell ref="K4:K10"/>
    <mergeCell ref="J16:J33"/>
  </mergeCells>
  <phoneticPr fontId="1"/>
  <dataValidations count="5">
    <dataValidation type="list" allowBlank="1" showInputMessage="1" showErrorMessage="1" sqref="G19:H19">
      <formula1>"basic,clientCertificate,oauth2"</formula1>
    </dataValidation>
    <dataValidation type="list" allowBlank="1" showInputMessage="1" showErrorMessage="1" sqref="G6:H6">
      <formula1>"'true,'false"</formula1>
    </dataValidation>
    <dataValidation type="list" allowBlank="1" showInputMessage="1" showErrorMessage="1" sqref="G11:H13">
      <formula1>"〇"</formula1>
    </dataValidation>
    <dataValidation type="list" allowBlank="1" showInputMessage="1" showErrorMessage="1" sqref="G15 E15">
      <formula1>"各商品の税計算後、合計処理,各商品の合計後、税計算処理"</formula1>
    </dataValidation>
    <dataValidation type="list" allowBlank="1" showInputMessage="1" showErrorMessage="1" sqref="E14 G14:H14">
      <formula1>"切り捨て,四捨五入,切り上げ"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変更履歴</vt:lpstr>
      <vt:lpstr>テナント設定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2021-10-29T00:34:08Z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